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05" windowHeight="4740" activeTab="0"/>
  </bookViews>
  <sheets>
    <sheet name="pr.2001" sheetId="1" r:id="rId1"/>
  </sheets>
  <definedNames/>
  <calcPr fullCalcOnLoad="1"/>
</workbook>
</file>

<file path=xl/sharedStrings.xml><?xml version="1.0" encoding="utf-8"?>
<sst xmlns="http://schemas.openxmlformats.org/spreadsheetml/2006/main" count="136" uniqueCount="84">
  <si>
    <t>ΕΝΕΡΓΗΤΙΚΟ</t>
  </si>
  <si>
    <t>Β.ΕΞΟΔΑ ΕΓΚΑΤΑΣΤΑΣΕΩΣ</t>
  </si>
  <si>
    <t>ΑΞΙΑ ΚΤΗΣΕΩΣ</t>
  </si>
  <si>
    <t>ΑΠΟΣΒΕΣΕΙΣ</t>
  </si>
  <si>
    <t>ΑΝΑΠΟΣΒ.ΑΞΙΑ</t>
  </si>
  <si>
    <t>1.Έξοδα ιδρύσεως &amp; Α εγκατ.</t>
  </si>
  <si>
    <t>Γ.ΠΑΓΙΟ ΕΝΕΡΓΗΤΙΚΟ</t>
  </si>
  <si>
    <t>3.Κτήρια &amp; Τεχνικά έργα</t>
  </si>
  <si>
    <t>4.Μηχανήματα-Τεχνικές εγκ/σεις</t>
  </si>
  <si>
    <t>6.Έπιπλα &amp; Λοιπός εξοπλισμός</t>
  </si>
  <si>
    <t>Σύνολο ακινητοποιήσεων (ΓΙΙ)</t>
  </si>
  <si>
    <t>Δ.ΚΥΚΛΟΦΟΡΟΥΝ ΕΝΕΡΓΗΤΙΚΟ</t>
  </si>
  <si>
    <t>Ι.ΑΠΟΘΕΜΑΤΑ</t>
  </si>
  <si>
    <t>1.Εμπορεύματα</t>
  </si>
  <si>
    <t>ΙΙ.ΑΠΑΙΤΗΣΕΙΣ</t>
  </si>
  <si>
    <t>1.Πελάτες</t>
  </si>
  <si>
    <t>IV.ΔΙΑΘΕΣΙΜΑ</t>
  </si>
  <si>
    <t>1.Ταμείο</t>
  </si>
  <si>
    <t>3.Καταθέσεις Όψεως &amp; Προθεσμίας</t>
  </si>
  <si>
    <t>ΣΥΝΟΛΟ ΚΥΚΛΟΦΟΡΟΥΝΤΟΣ ΕΝΕΡΓΗΤΙΚΟΥ(ΔΙ+ΔΙΙ+ΔΙV)</t>
  </si>
  <si>
    <t>ΓΕΝΙΚΟ ΣΥΝΟΛΟ ΕΝΕΡΓΗΤΙΚΟΥ</t>
  </si>
  <si>
    <t>ΠΑΘΗΤΙΚΟ</t>
  </si>
  <si>
    <t>ΠΟΣΑ ΚΛΕΙΟΜ.</t>
  </si>
  <si>
    <t>Α.ΙΔΙΑ ΚΕΦΑΛΑΙΑ</t>
  </si>
  <si>
    <t>1.Καταβεβλημένο</t>
  </si>
  <si>
    <t>IV.ΑΠΟΘΕΜΑΤΙΚΑ ΚΕΦΑΛΑΙΑ</t>
  </si>
  <si>
    <t>1.Τακτικό Αποθεματικό</t>
  </si>
  <si>
    <t>4.Έκτακτα Αποθεματικά</t>
  </si>
  <si>
    <t>V.ΑΠΟΤΕΛΕΣΜΑΤΑ ΕΙΣ ΝΕΟΝ</t>
  </si>
  <si>
    <t>Γ.ΥΠΟΧΡΕΩΣΕΙΣ</t>
  </si>
  <si>
    <t>1.Προμηθευτές</t>
  </si>
  <si>
    <t>2.Γραμμάτια πληρωτέα</t>
  </si>
  <si>
    <t>6.Ασφαλιστικοί οργανισμοί</t>
  </si>
  <si>
    <t>11.Πιστωτές διάφοροι</t>
  </si>
  <si>
    <t>ΓΕΝΙΚΟ ΣΥΝΟΛΟ ΠΑΘΗΤΙΚΟΥ</t>
  </si>
  <si>
    <t>Σύνολο</t>
  </si>
  <si>
    <t>Ι.ΑΠΟΤΕΛΕΣΜΑΤΑ ΕΚΜΕΤΑΛΛΕΥΣΕΩΣ</t>
  </si>
  <si>
    <t>Κύκλος εργασιών (πωλήσεις)</t>
  </si>
  <si>
    <t>Μείον: Κόστος πωλήσεων</t>
  </si>
  <si>
    <t>Πλέον: 1:Άλλα έσοδα εκμ/σεως</t>
  </si>
  <si>
    <t>Μείον: 1.Έξοδα διοκητικής Λειτουργίας</t>
  </si>
  <si>
    <t xml:space="preserve">           2.Έξοδα λειτουργίας Διαθέσεως</t>
  </si>
  <si>
    <t>Μείον: 3.Χρεωστικοί τόκοι &amp; συναφή έξοδα</t>
  </si>
  <si>
    <t>II.ΠΛΕΟΝ: ΕΚΤΑΚΤΑ ΑΠΟΤΕΛΕΣΜΑΤΑ</t>
  </si>
  <si>
    <t>Μείον: 1.Έκτακτα &amp; ανόργανα έξοδα</t>
  </si>
  <si>
    <t>Μείον: Σύνολο αποσβέσεων παγίων στοιχ.</t>
  </si>
  <si>
    <t>Μείον: Οι από αυτές ενσωματ.Λειτουργ.</t>
  </si>
  <si>
    <t xml:space="preserve"> </t>
  </si>
  <si>
    <t>ΧΡΗΣΕΩΣ 2000</t>
  </si>
  <si>
    <t>7.Λοιπές μακροπρόθεσμες απαιτήσεις</t>
  </si>
  <si>
    <t>Σύνολο Παγίου Ενεργητικού (ΓΙ+ΓΙΙ+ΓΙΙΙ)</t>
  </si>
  <si>
    <t xml:space="preserve">          1.Έκτακτα &amp; ανόργανα έσοδα</t>
  </si>
  <si>
    <t>ΙΙ.ΒΡΑΧΥΠΡΟΘΕΣΜΕΣ ΥΠΟΧΡΕΩΣΕΙΣ</t>
  </si>
  <si>
    <t>ΙΙ.ΕΝΣΩΜΑΤΕΣ ΑΚΙΝΗΤΟΠΟΙΗΣΕΙΣ</t>
  </si>
  <si>
    <t>ΠΟΣΑ ΠΡΟΗΓΟΥΜΕΝΗΣ ΧΡΗΣΕΩΣ 2000</t>
  </si>
  <si>
    <t>ΠΟΣΑ ΧΡΗΣΕΩΣ</t>
  </si>
  <si>
    <t>σε EURO</t>
  </si>
  <si>
    <t>ΠΟΣΑ σε EURO</t>
  </si>
  <si>
    <t>5.Μεταφορικά μέσα</t>
  </si>
  <si>
    <t>VI.ΠΟΣΑ ΠΡΟΟΡ.ΓΙΑ ΑΥΞΗΣΗ ΚΕΦΑΛΑΙΟΥ</t>
  </si>
  <si>
    <t>Σύνολο ιδίων κεφαλαίων(ΑΙ+ΑΙV+AVΙ)</t>
  </si>
  <si>
    <t>ΣΥΝΟΛΟ ΒΡΑΧ/ΜΩΝ ΥΠΟΧΡΕΩΣΕΩΝ(ΓΙΙ)</t>
  </si>
  <si>
    <t>Μερικά αποτελέσματα (ζημιές) εκμ/σεως</t>
  </si>
  <si>
    <t>ΠΟΣΑ ΠΡΟΗΓ.</t>
  </si>
  <si>
    <t>Μικτά αποτελέσματα (κέρδη) Εκμεταλλεύσεως</t>
  </si>
  <si>
    <t>11α. Ελληνικό Δημόσιο</t>
  </si>
  <si>
    <t>Υπόλοιπο ζημιών χρήσεως εις νέον</t>
  </si>
  <si>
    <t>1.Καταθέσεις εταίρων</t>
  </si>
  <si>
    <t>ΧΡΗΣΕΩΣ 2013</t>
  </si>
  <si>
    <t>ΠΟΣΑ ΚΛΕΙΟΜΕΝΗΣ ΧΡΗΣΕΩΣ 2014</t>
  </si>
  <si>
    <t>ΠΟΣΑ ΠΡΟΗΓΟΥΜΕΝΗΣ ΧΡΗΣΕΩΣ 2013</t>
  </si>
  <si>
    <t>ΧΡΗΣΕΩΣ 2014</t>
  </si>
  <si>
    <t>ΑΘΗΝΑ 31/03/2015</t>
  </si>
  <si>
    <t>ΙΙΙ.ΧΡΗΜΑΤΟΟΙΚΟΝΟΜΙΚΕΣ ΑΠΑΙΤΗΣΕΙΣ</t>
  </si>
  <si>
    <t>ΙΣΟΛΟΓΙΣΜΟΣ της 31ης ΔΕΚΕΜΒΡΙΟΥ 2014 - (08η ΑΠΡΙΛΙΟΥ 2014 - 31η ΔΕΚΕΜΒΡΙΟΥ 2014)</t>
  </si>
  <si>
    <t>5. Υποχρεώσεις από φόρους τέλη</t>
  </si>
  <si>
    <t>ΚΑΤΑΣΤΑΣΗ ΛΟΓΑΡΙΑΣΜΟΥ ΑΠΟΤΕΛΕΣΜΑΤΩΝ ΧΡΗΣΕΩΣ της 31ης ΔΕΚΕΜΒΡΙΟΥ 2014 (08/04/2014 - 31/12/2014)</t>
  </si>
  <si>
    <t>Ολικά αποτελέσματα (ζημιές) εκμ/σεως</t>
  </si>
  <si>
    <t>ΚΑΘΑΡΑ ΑΠΟΤ/ΤΑ(ΖΗΜΙΕΣ)ΧΡΗΣΕΩΣ ΠΡΟ ΦΟΡΩΝ</t>
  </si>
  <si>
    <t>Οργανικά &amp; έκτακτα αποτελέσματα (ζημιές)</t>
  </si>
  <si>
    <t>Ι.ΕΤΑΙΡΙΚΟ ΚΕΦΑΛΑΙΟ</t>
  </si>
  <si>
    <t>H ΔΙΑΧΕΙΡΙΣΤΡΙΑ</t>
  </si>
  <si>
    <t>ΤΟ ΛΟΓΙΣΤΗΡΙΟ</t>
  </si>
  <si>
    <t>ΣΟΦΙΑ ΜΑΝΤΑΦΟΥΝΗ &amp; ΣΙΑ ΙΚΕ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</si>
</sst>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2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8"/>
      <color indexed="8"/>
      <name val="Arial Greek"/>
      <family val="0"/>
    </font>
    <font>
      <b/>
      <u val="single"/>
      <sz val="8"/>
      <name val="Arial Greek"/>
      <family val="0"/>
    </font>
    <font>
      <b/>
      <sz val="8"/>
      <name val="Arial Greek"/>
      <family val="0"/>
    </font>
    <font>
      <b/>
      <u val="doubleAccounting"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right"/>
    </xf>
    <xf numFmtId="4" fontId="3" fillId="33" borderId="19" xfId="0" applyNumberFormat="1" applyFont="1" applyFill="1" applyBorder="1" applyAlignment="1">
      <alignment horizontal="right"/>
    </xf>
    <xf numFmtId="4" fontId="3" fillId="33" borderId="20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/>
    </xf>
    <xf numFmtId="4" fontId="3" fillId="33" borderId="20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3" fontId="4" fillId="33" borderId="24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/>
    </xf>
    <xf numFmtId="3" fontId="6" fillId="33" borderId="26" xfId="0" applyNumberFormat="1" applyFont="1" applyFill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3" fontId="6" fillId="33" borderId="15" xfId="0" applyNumberFormat="1" applyFont="1" applyFill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4" fillId="34" borderId="0" xfId="0" applyNumberFormat="1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 horizontal="center"/>
    </xf>
    <xf numFmtId="3" fontId="6" fillId="33" borderId="30" xfId="0" applyNumberFormat="1" applyFont="1" applyFill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33" borderId="25" xfId="0" applyNumberFormat="1" applyFont="1" applyFill="1" applyBorder="1" applyAlignment="1">
      <alignment horizontal="center"/>
    </xf>
    <xf numFmtId="4" fontId="6" fillId="33" borderId="30" xfId="0" applyNumberFormat="1" applyFont="1" applyFill="1" applyBorder="1" applyAlignment="1">
      <alignment horizontal="left"/>
    </xf>
    <xf numFmtId="3" fontId="4" fillId="33" borderId="30" xfId="0" applyNumberFormat="1" applyFont="1" applyFill="1" applyBorder="1" applyAlignment="1">
      <alignment horizontal="left"/>
    </xf>
    <xf numFmtId="3" fontId="4" fillId="33" borderId="31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4" fontId="6" fillId="33" borderId="32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3" fontId="6" fillId="33" borderId="31" xfId="0" applyNumberFormat="1" applyFont="1" applyFill="1" applyBorder="1" applyAlignment="1">
      <alignment horizontal="center"/>
    </xf>
    <xf numFmtId="3" fontId="6" fillId="33" borderId="32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4" fontId="6" fillId="33" borderId="3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115" zoomScaleNormal="115" zoomScalePageLayoutView="0" workbookViewId="0" topLeftCell="A40">
      <selection activeCell="B3" sqref="B3:V3"/>
    </sheetView>
  </sheetViews>
  <sheetFormatPr defaultColWidth="9.00390625" defaultRowHeight="12.75"/>
  <cols>
    <col min="1" max="1" width="2.625" style="6" customWidth="1"/>
    <col min="2" max="2" width="47.25390625" style="6" customWidth="1"/>
    <col min="3" max="3" width="13.00390625" style="66" customWidth="1"/>
    <col min="4" max="4" width="14.625" style="66" customWidth="1"/>
    <col min="5" max="5" width="12.625" style="66" customWidth="1"/>
    <col min="6" max="6" width="2.125" style="6" customWidth="1"/>
    <col min="7" max="7" width="13.875" style="55" customWidth="1"/>
    <col min="8" max="8" width="12.875" style="55" customWidth="1"/>
    <col min="9" max="9" width="15.25390625" style="55" customWidth="1"/>
    <col min="10" max="10" width="0.12890625" style="6" hidden="1" customWidth="1"/>
    <col min="11" max="11" width="0.2421875" style="6" hidden="1" customWidth="1"/>
    <col min="12" max="13" width="17.75390625" style="6" hidden="1" customWidth="1"/>
    <col min="14" max="14" width="3.00390625" style="6" hidden="1" customWidth="1"/>
    <col min="15" max="15" width="2.75390625" style="6" customWidth="1"/>
    <col min="16" max="16" width="37.00390625" style="6" customWidth="1"/>
    <col min="17" max="17" width="16.00390625" style="55" customWidth="1"/>
    <col min="18" max="18" width="1.875" style="55" customWidth="1"/>
    <col min="19" max="19" width="15.625" style="55" customWidth="1"/>
    <col min="20" max="20" width="17.75390625" style="6" hidden="1" customWidth="1"/>
    <col min="21" max="21" width="2.00390625" style="6" hidden="1" customWidth="1"/>
    <col min="22" max="22" width="1.00390625" style="6" hidden="1" customWidth="1"/>
    <col min="23" max="23" width="1.12109375" style="6" customWidth="1"/>
    <col min="24" max="16384" width="9.125" style="6" customWidth="1"/>
  </cols>
  <sheetData>
    <row r="1" spans="1:23" ht="12" thickTop="1">
      <c r="A1" s="1"/>
      <c r="B1" s="2"/>
      <c r="C1" s="3"/>
      <c r="D1" s="3"/>
      <c r="E1" s="3"/>
      <c r="F1" s="2"/>
      <c r="G1" s="4"/>
      <c r="H1" s="4"/>
      <c r="I1" s="4"/>
      <c r="J1" s="2"/>
      <c r="K1" s="2"/>
      <c r="L1" s="2"/>
      <c r="M1" s="2"/>
      <c r="N1" s="2"/>
      <c r="O1" s="2"/>
      <c r="P1" s="2"/>
      <c r="Q1" s="4"/>
      <c r="R1" s="4"/>
      <c r="S1" s="4"/>
      <c r="T1" s="2"/>
      <c r="U1" s="2"/>
      <c r="V1" s="2"/>
      <c r="W1" s="5"/>
    </row>
    <row r="2" spans="1:23" ht="11.25">
      <c r="A2" s="7"/>
      <c r="B2" s="81" t="s">
        <v>83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  <c r="W2" s="8"/>
    </row>
    <row r="3" spans="1:23" ht="11.25">
      <c r="A3" s="7"/>
      <c r="B3" s="84" t="s">
        <v>74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  <c r="W3" s="8"/>
    </row>
    <row r="4" spans="1:23" ht="11.25">
      <c r="A4" s="7"/>
      <c r="B4" s="9"/>
      <c r="C4" s="10"/>
      <c r="D4" s="10"/>
      <c r="E4" s="10"/>
      <c r="F4" s="9"/>
      <c r="G4" s="11"/>
      <c r="H4" s="11"/>
      <c r="I4" s="11"/>
      <c r="J4" s="9"/>
      <c r="K4" s="9"/>
      <c r="L4" s="9"/>
      <c r="M4" s="9"/>
      <c r="N4" s="9"/>
      <c r="O4" s="9"/>
      <c r="P4" s="9"/>
      <c r="Q4" s="11"/>
      <c r="R4" s="11"/>
      <c r="S4" s="11"/>
      <c r="T4" s="9"/>
      <c r="U4" s="9"/>
      <c r="V4" s="9"/>
      <c r="W4" s="8"/>
    </row>
    <row r="5" spans="1:23" ht="11.25">
      <c r="A5" s="7"/>
      <c r="B5" s="12" t="s">
        <v>0</v>
      </c>
      <c r="C5" s="13"/>
      <c r="D5" s="13"/>
      <c r="E5" s="13"/>
      <c r="F5" s="12"/>
      <c r="G5" s="11"/>
      <c r="H5" s="11"/>
      <c r="I5" s="11"/>
      <c r="J5" s="9"/>
      <c r="K5" s="9"/>
      <c r="L5" s="9"/>
      <c r="M5" s="9"/>
      <c r="N5" s="9"/>
      <c r="O5" s="9"/>
      <c r="P5" s="12" t="s">
        <v>21</v>
      </c>
      <c r="Q5" s="14"/>
      <c r="R5" s="14"/>
      <c r="S5" s="11"/>
      <c r="T5" s="9"/>
      <c r="U5" s="9"/>
      <c r="V5" s="9"/>
      <c r="W5" s="8"/>
    </row>
    <row r="6" spans="1:23" ht="11.25">
      <c r="A6" s="7"/>
      <c r="B6" s="9"/>
      <c r="C6" s="92" t="s">
        <v>69</v>
      </c>
      <c r="D6" s="87"/>
      <c r="E6" s="88"/>
      <c r="F6" s="16"/>
      <c r="G6" s="87" t="s">
        <v>70</v>
      </c>
      <c r="H6" s="87"/>
      <c r="I6" s="88"/>
      <c r="J6" s="17" t="s">
        <v>55</v>
      </c>
      <c r="K6" s="18"/>
      <c r="L6" s="89" t="s">
        <v>54</v>
      </c>
      <c r="M6" s="90"/>
      <c r="N6" s="91"/>
      <c r="O6" s="9"/>
      <c r="P6" s="9"/>
      <c r="Q6" s="19" t="s">
        <v>22</v>
      </c>
      <c r="R6" s="16"/>
      <c r="S6" s="15" t="s">
        <v>63</v>
      </c>
      <c r="T6" s="17" t="s">
        <v>55</v>
      </c>
      <c r="U6" s="9"/>
      <c r="V6" s="17" t="s">
        <v>22</v>
      </c>
      <c r="W6" s="8"/>
    </row>
    <row r="7" spans="1:23" ht="11.25">
      <c r="A7" s="7"/>
      <c r="B7" s="9"/>
      <c r="C7" s="20" t="s">
        <v>2</v>
      </c>
      <c r="D7" s="21" t="s">
        <v>3</v>
      </c>
      <c r="E7" s="22" t="s">
        <v>4</v>
      </c>
      <c r="F7" s="23"/>
      <c r="G7" s="24" t="s">
        <v>2</v>
      </c>
      <c r="H7" s="25" t="s">
        <v>3</v>
      </c>
      <c r="I7" s="26" t="s">
        <v>4</v>
      </c>
      <c r="J7" s="27" t="s">
        <v>56</v>
      </c>
      <c r="K7" s="9"/>
      <c r="L7" s="28" t="s">
        <v>2</v>
      </c>
      <c r="M7" s="27" t="s">
        <v>3</v>
      </c>
      <c r="N7" s="29" t="s">
        <v>4</v>
      </c>
      <c r="O7" s="9"/>
      <c r="P7" s="9"/>
      <c r="Q7" s="30" t="s">
        <v>71</v>
      </c>
      <c r="R7" s="16"/>
      <c r="S7" s="31" t="s">
        <v>68</v>
      </c>
      <c r="T7" s="27" t="s">
        <v>56</v>
      </c>
      <c r="U7" s="9"/>
      <c r="V7" s="32" t="s">
        <v>48</v>
      </c>
      <c r="W7" s="8"/>
    </row>
    <row r="8" spans="1:23" ht="11.25">
      <c r="A8" s="7"/>
      <c r="B8" s="33" t="s">
        <v>1</v>
      </c>
      <c r="C8" s="34"/>
      <c r="D8" s="34"/>
      <c r="E8" s="34"/>
      <c r="F8" s="35"/>
      <c r="G8" s="11"/>
      <c r="H8" s="11"/>
      <c r="I8" s="11"/>
      <c r="J8" s="9"/>
      <c r="K8" s="9"/>
      <c r="L8" s="9"/>
      <c r="M8" s="9"/>
      <c r="N8" s="9"/>
      <c r="O8" s="9"/>
      <c r="P8" s="33" t="s">
        <v>23</v>
      </c>
      <c r="Q8" s="36"/>
      <c r="R8" s="37"/>
      <c r="S8" s="11"/>
      <c r="T8" s="9"/>
      <c r="U8" s="9"/>
      <c r="V8" s="9"/>
      <c r="W8" s="8"/>
    </row>
    <row r="9" spans="1:23" ht="11.25">
      <c r="A9" s="7"/>
      <c r="B9" s="9" t="s">
        <v>5</v>
      </c>
      <c r="C9" s="10">
        <v>111.8</v>
      </c>
      <c r="D9" s="10">
        <v>0</v>
      </c>
      <c r="E9" s="10">
        <f>C9-D9</f>
        <v>111.8</v>
      </c>
      <c r="F9" s="38"/>
      <c r="G9" s="10">
        <v>0</v>
      </c>
      <c r="H9" s="10">
        <v>0</v>
      </c>
      <c r="I9" s="10">
        <f>G9-H9</f>
        <v>0</v>
      </c>
      <c r="J9" s="11">
        <f>I9/340.75</f>
        <v>0</v>
      </c>
      <c r="K9" s="9"/>
      <c r="L9" s="9">
        <v>1000000</v>
      </c>
      <c r="M9" s="9">
        <v>10000</v>
      </c>
      <c r="N9" s="9">
        <f>L9-M9</f>
        <v>990000</v>
      </c>
      <c r="O9" s="9"/>
      <c r="P9" s="33" t="s">
        <v>80</v>
      </c>
      <c r="Q9" s="36"/>
      <c r="R9" s="37"/>
      <c r="S9" s="11"/>
      <c r="T9" s="9"/>
      <c r="U9" s="9"/>
      <c r="V9" s="9"/>
      <c r="W9" s="8"/>
    </row>
    <row r="10" spans="1:23" ht="12" thickBot="1">
      <c r="A10" s="7"/>
      <c r="B10" s="9"/>
      <c r="C10" s="42">
        <f>SUM(C9:C9)</f>
        <v>111.8</v>
      </c>
      <c r="D10" s="42">
        <f>SUM(D9:D9)</f>
        <v>0</v>
      </c>
      <c r="E10" s="42">
        <f>SUM(E9:E9)</f>
        <v>111.8</v>
      </c>
      <c r="F10" s="38"/>
      <c r="G10" s="42">
        <f>SUM(G9:G9)</f>
        <v>0</v>
      </c>
      <c r="H10" s="42">
        <f>SUM(H9:H9)</f>
        <v>0</v>
      </c>
      <c r="I10" s="42">
        <f>SUM(I9:I9)</f>
        <v>0</v>
      </c>
      <c r="J10" s="39" t="e">
        <f>#REF!/340.75</f>
        <v>#REF!</v>
      </c>
      <c r="K10" s="9"/>
      <c r="L10" s="40">
        <v>10000000</v>
      </c>
      <c r="M10" s="40">
        <v>100000</v>
      </c>
      <c r="N10" s="40">
        <f>L10-M10</f>
        <v>9900000</v>
      </c>
      <c r="O10" s="9"/>
      <c r="P10" s="9"/>
      <c r="Q10" s="11"/>
      <c r="R10" s="41"/>
      <c r="S10" s="11"/>
      <c r="T10" s="9"/>
      <c r="U10" s="9"/>
      <c r="V10" s="9"/>
      <c r="W10" s="8"/>
    </row>
    <row r="11" spans="1:23" ht="12.75" thickBot="1" thickTop="1">
      <c r="A11" s="7"/>
      <c r="B11" s="33" t="s">
        <v>6</v>
      </c>
      <c r="C11" s="34"/>
      <c r="D11" s="34"/>
      <c r="E11" s="34"/>
      <c r="F11" s="35"/>
      <c r="G11" s="34"/>
      <c r="H11" s="34"/>
      <c r="I11" s="34"/>
      <c r="J11" s="43">
        <f>I10/340.75</f>
        <v>0</v>
      </c>
      <c r="K11" s="9"/>
      <c r="L11" s="44">
        <v>1000000</v>
      </c>
      <c r="M11" s="44">
        <f>SUM(M9:M10)</f>
        <v>110000</v>
      </c>
      <c r="N11" s="44">
        <f>SUM(N9:N10)</f>
        <v>10890000</v>
      </c>
      <c r="O11" s="9"/>
      <c r="P11" s="9" t="s">
        <v>24</v>
      </c>
      <c r="Q11" s="45">
        <v>100</v>
      </c>
      <c r="R11" s="41"/>
      <c r="S11" s="45">
        <v>0</v>
      </c>
      <c r="T11" s="45">
        <f>S11/340.75</f>
        <v>0</v>
      </c>
      <c r="U11" s="9"/>
      <c r="V11" s="46">
        <v>10000</v>
      </c>
      <c r="W11" s="8"/>
    </row>
    <row r="12" spans="1:23" ht="12" thickTop="1">
      <c r="A12" s="7"/>
      <c r="B12" s="33" t="s">
        <v>53</v>
      </c>
      <c r="C12" s="34"/>
      <c r="D12" s="34"/>
      <c r="E12" s="34"/>
      <c r="F12" s="35"/>
      <c r="G12" s="34"/>
      <c r="H12" s="34">
        <v>0</v>
      </c>
      <c r="I12" s="34"/>
      <c r="J12" s="11" t="s">
        <v>47</v>
      </c>
      <c r="K12" s="9"/>
      <c r="L12" s="9"/>
      <c r="M12" s="9"/>
      <c r="N12" s="9"/>
      <c r="O12" s="9"/>
      <c r="P12" s="33" t="s">
        <v>25</v>
      </c>
      <c r="Q12" s="36"/>
      <c r="R12" s="37"/>
      <c r="S12" s="36"/>
      <c r="T12" s="11" t="s">
        <v>47</v>
      </c>
      <c r="U12" s="9"/>
      <c r="V12" s="9"/>
      <c r="W12" s="8"/>
    </row>
    <row r="13" spans="1:23" ht="11.25">
      <c r="A13" s="7"/>
      <c r="B13" s="9" t="s">
        <v>7</v>
      </c>
      <c r="C13" s="10">
        <v>498</v>
      </c>
      <c r="D13" s="10">
        <v>10.38</v>
      </c>
      <c r="E13" s="10">
        <f>C13-D13</f>
        <v>487.62</v>
      </c>
      <c r="F13" s="38"/>
      <c r="G13" s="10"/>
      <c r="H13" s="10">
        <v>0</v>
      </c>
      <c r="I13" s="10">
        <v>0</v>
      </c>
      <c r="J13" s="11" t="s">
        <v>47</v>
      </c>
      <c r="K13" s="9"/>
      <c r="L13" s="9"/>
      <c r="M13" s="9"/>
      <c r="N13" s="9"/>
      <c r="O13" s="9"/>
      <c r="P13" s="9" t="s">
        <v>26</v>
      </c>
      <c r="Q13" s="11">
        <v>0</v>
      </c>
      <c r="R13" s="41"/>
      <c r="S13" s="11">
        <v>0</v>
      </c>
      <c r="T13" s="11">
        <f>S13/340.75</f>
        <v>0</v>
      </c>
      <c r="U13" s="9"/>
      <c r="V13" s="9">
        <v>10</v>
      </c>
      <c r="W13" s="8"/>
    </row>
    <row r="14" spans="1:23" ht="11.25">
      <c r="A14" s="7"/>
      <c r="B14" s="9" t="s">
        <v>8</v>
      </c>
      <c r="C14" s="10">
        <v>0</v>
      </c>
      <c r="D14" s="10">
        <v>0</v>
      </c>
      <c r="E14" s="10">
        <f>C14-D14</f>
        <v>0</v>
      </c>
      <c r="F14" s="38"/>
      <c r="G14" s="10"/>
      <c r="H14" s="10">
        <v>0</v>
      </c>
      <c r="I14" s="10">
        <f>G14-H14</f>
        <v>0</v>
      </c>
      <c r="J14" s="11" t="e">
        <f>#REF!/340.75</f>
        <v>#REF!</v>
      </c>
      <c r="K14" s="9"/>
      <c r="L14" s="9">
        <v>100000</v>
      </c>
      <c r="M14" s="9"/>
      <c r="N14" s="9">
        <f>L14-M14</f>
        <v>100000</v>
      </c>
      <c r="O14" s="9"/>
      <c r="P14" s="9" t="s">
        <v>27</v>
      </c>
      <c r="Q14" s="11">
        <v>0</v>
      </c>
      <c r="R14" s="41"/>
      <c r="S14" s="11">
        <v>0</v>
      </c>
      <c r="T14" s="11">
        <f>S14/340.75</f>
        <v>0</v>
      </c>
      <c r="U14" s="9"/>
      <c r="V14" s="9">
        <v>0</v>
      </c>
      <c r="W14" s="8"/>
    </row>
    <row r="15" spans="1:23" ht="12" thickBot="1">
      <c r="A15" s="7"/>
      <c r="B15" s="9" t="s">
        <v>58</v>
      </c>
      <c r="C15" s="10">
        <v>0</v>
      </c>
      <c r="D15" s="10">
        <v>0</v>
      </c>
      <c r="E15" s="10">
        <f>C15-D15</f>
        <v>0</v>
      </c>
      <c r="F15" s="38"/>
      <c r="G15" s="10"/>
      <c r="H15" s="10">
        <v>0</v>
      </c>
      <c r="I15" s="10">
        <f>G15-H15</f>
        <v>0</v>
      </c>
      <c r="J15" s="11">
        <f>I13/340.75</f>
        <v>0</v>
      </c>
      <c r="K15" s="9"/>
      <c r="L15" s="9">
        <v>10000000</v>
      </c>
      <c r="M15" s="9">
        <v>1000</v>
      </c>
      <c r="N15" s="9">
        <f>L15-M15</f>
        <v>9999000</v>
      </c>
      <c r="O15" s="9"/>
      <c r="P15" s="9"/>
      <c r="Q15" s="43">
        <v>0</v>
      </c>
      <c r="R15" s="41"/>
      <c r="S15" s="43">
        <v>0</v>
      </c>
      <c r="T15" s="43">
        <f>S15/340.75</f>
        <v>0</v>
      </c>
      <c r="U15" s="9"/>
      <c r="V15" s="44">
        <f>SUM(V13:V14)</f>
        <v>10</v>
      </c>
      <c r="W15" s="8"/>
    </row>
    <row r="16" spans="1:23" ht="12" thickTop="1">
      <c r="A16" s="7"/>
      <c r="B16" s="9" t="s">
        <v>9</v>
      </c>
      <c r="C16" s="10">
        <v>18092.37</v>
      </c>
      <c r="D16" s="10">
        <v>9123.64</v>
      </c>
      <c r="E16" s="10">
        <f>C16-D16</f>
        <v>8968.73</v>
      </c>
      <c r="F16" s="38"/>
      <c r="G16" s="10"/>
      <c r="H16" s="10">
        <v>0</v>
      </c>
      <c r="I16" s="10">
        <f>G16-H16</f>
        <v>0</v>
      </c>
      <c r="J16" s="11">
        <f>I14/340.75</f>
        <v>0</v>
      </c>
      <c r="K16" s="9"/>
      <c r="L16" s="9">
        <v>1000000</v>
      </c>
      <c r="M16" s="9">
        <v>10000</v>
      </c>
      <c r="N16" s="9">
        <f>L16-M16</f>
        <v>990000</v>
      </c>
      <c r="O16" s="9"/>
      <c r="P16" s="33" t="s">
        <v>28</v>
      </c>
      <c r="Q16" s="36"/>
      <c r="R16" s="37"/>
      <c r="S16" s="36"/>
      <c r="T16" s="11" t="s">
        <v>47</v>
      </c>
      <c r="U16" s="9"/>
      <c r="V16" s="9"/>
      <c r="W16" s="8"/>
    </row>
    <row r="17" spans="1:23" ht="12" thickBot="1">
      <c r="A17" s="7"/>
      <c r="B17" s="9" t="s">
        <v>10</v>
      </c>
      <c r="C17" s="42">
        <f>SUM(C13:C16)</f>
        <v>18590.37</v>
      </c>
      <c r="D17" s="42">
        <f>SUM(D13:D16)</f>
        <v>9134.019999999999</v>
      </c>
      <c r="E17" s="42">
        <f>SUM(E13:E16)</f>
        <v>9456.35</v>
      </c>
      <c r="F17" s="38"/>
      <c r="G17" s="42">
        <f>SUM(G13:G16)</f>
        <v>0</v>
      </c>
      <c r="H17" s="42">
        <f>SUM(H13:H16)</f>
        <v>0</v>
      </c>
      <c r="I17" s="42">
        <v>0</v>
      </c>
      <c r="J17" s="11">
        <f>I15/340.75</f>
        <v>0</v>
      </c>
      <c r="K17" s="9"/>
      <c r="L17" s="9">
        <v>10000000</v>
      </c>
      <c r="M17" s="9">
        <v>10000</v>
      </c>
      <c r="N17" s="9">
        <f>L17-M17</f>
        <v>9990000</v>
      </c>
      <c r="O17" s="9"/>
      <c r="P17" s="9" t="s">
        <v>66</v>
      </c>
      <c r="Q17" s="45">
        <v>-2470.02</v>
      </c>
      <c r="R17" s="41"/>
      <c r="S17" s="45">
        <v>0</v>
      </c>
      <c r="T17" s="45">
        <f>S17/340.75</f>
        <v>0</v>
      </c>
      <c r="U17" s="9"/>
      <c r="V17" s="46">
        <v>1000000</v>
      </c>
      <c r="W17" s="8"/>
    </row>
    <row r="18" spans="1:23" ht="12" thickTop="1">
      <c r="A18" s="7"/>
      <c r="B18" s="33" t="s">
        <v>73</v>
      </c>
      <c r="C18" s="34"/>
      <c r="D18" s="34"/>
      <c r="E18" s="34"/>
      <c r="F18" s="35"/>
      <c r="G18" s="34"/>
      <c r="H18" s="34"/>
      <c r="I18" s="34"/>
      <c r="J18" s="11">
        <f>I16/340.75</f>
        <v>0</v>
      </c>
      <c r="K18" s="9"/>
      <c r="L18" s="9">
        <v>1000000</v>
      </c>
      <c r="M18" s="9">
        <v>100000</v>
      </c>
      <c r="N18" s="9">
        <f>L18-M18</f>
        <v>900000</v>
      </c>
      <c r="O18" s="9"/>
      <c r="P18" s="9"/>
      <c r="Q18" s="11">
        <f>SUM(Q17)</f>
        <v>-2470.02</v>
      </c>
      <c r="R18" s="41"/>
      <c r="S18" s="11">
        <f>SUM(S17)</f>
        <v>0</v>
      </c>
      <c r="T18" s="11">
        <f>S18/340.75</f>
        <v>0</v>
      </c>
      <c r="U18" s="9"/>
      <c r="V18" s="9"/>
      <c r="W18" s="8"/>
    </row>
    <row r="19" spans="1:23" ht="12" thickBot="1">
      <c r="A19" s="7"/>
      <c r="B19" s="9" t="s">
        <v>49</v>
      </c>
      <c r="C19" s="10"/>
      <c r="D19" s="10"/>
      <c r="E19" s="42">
        <v>9000</v>
      </c>
      <c r="F19" s="38"/>
      <c r="G19" s="10"/>
      <c r="H19" s="10"/>
      <c r="I19" s="42">
        <v>0</v>
      </c>
      <c r="J19" s="43">
        <f>I17/340.75</f>
        <v>0</v>
      </c>
      <c r="K19" s="9"/>
      <c r="L19" s="44">
        <f>SUM(L14:L18)</f>
        <v>22100000</v>
      </c>
      <c r="M19" s="44">
        <f>SUM(M14:M18)</f>
        <v>121000</v>
      </c>
      <c r="N19" s="44">
        <f>SUM(N14:N18)</f>
        <v>21979000</v>
      </c>
      <c r="O19" s="9"/>
      <c r="P19" s="47" t="s">
        <v>59</v>
      </c>
      <c r="Q19" s="48"/>
      <c r="R19" s="37"/>
      <c r="S19" s="48"/>
      <c r="T19" s="11">
        <f>S19/340.75</f>
        <v>0</v>
      </c>
      <c r="W19" s="8"/>
    </row>
    <row r="20" spans="1:23" ht="12.75" thickBot="1" thickTop="1">
      <c r="A20" s="7"/>
      <c r="B20" s="9"/>
      <c r="C20" s="10"/>
      <c r="D20" s="10"/>
      <c r="E20" s="10"/>
      <c r="F20" s="9"/>
      <c r="G20" s="10"/>
      <c r="H20" s="10"/>
      <c r="I20" s="10"/>
      <c r="J20" s="11" t="s">
        <v>47</v>
      </c>
      <c r="K20" s="9"/>
      <c r="L20" s="9"/>
      <c r="M20" s="9"/>
      <c r="N20" s="9"/>
      <c r="O20" s="9"/>
      <c r="P20" s="6" t="s">
        <v>67</v>
      </c>
      <c r="Q20" s="39">
        <v>0</v>
      </c>
      <c r="S20" s="39">
        <v>0</v>
      </c>
      <c r="T20" s="43">
        <f>S22/340.75</f>
        <v>0</v>
      </c>
      <c r="U20" s="9"/>
      <c r="V20" s="44">
        <f>V11+V15+V17</f>
        <v>1010010</v>
      </c>
      <c r="W20" s="8"/>
    </row>
    <row r="21" spans="1:23" ht="12.75" thickBot="1" thickTop="1">
      <c r="A21" s="7"/>
      <c r="B21" s="33" t="s">
        <v>50</v>
      </c>
      <c r="C21" s="34"/>
      <c r="D21" s="34"/>
      <c r="E21" s="50">
        <f>E17+E19</f>
        <v>18456.35</v>
      </c>
      <c r="F21" s="33"/>
      <c r="G21" s="34"/>
      <c r="H21" s="34"/>
      <c r="I21" s="50">
        <f>I17+I19</f>
        <v>0</v>
      </c>
      <c r="J21" s="43">
        <f>I19/340.75</f>
        <v>0</v>
      </c>
      <c r="K21" s="9"/>
      <c r="L21" s="9"/>
      <c r="M21" s="9"/>
      <c r="N21" s="44">
        <v>100000</v>
      </c>
      <c r="O21" s="9"/>
      <c r="Q21" s="55">
        <f>SUM(Q20)</f>
        <v>0</v>
      </c>
      <c r="S21" s="55">
        <f>SUM(S20)</f>
        <v>0</v>
      </c>
      <c r="T21" s="11" t="s">
        <v>47</v>
      </c>
      <c r="U21" s="9"/>
      <c r="V21" s="9"/>
      <c r="W21" s="8"/>
    </row>
    <row r="22" spans="1:23" ht="12.75" thickBot="1" thickTop="1">
      <c r="A22" s="7"/>
      <c r="B22" s="9"/>
      <c r="C22" s="10"/>
      <c r="D22" s="10"/>
      <c r="E22" s="10"/>
      <c r="F22" s="9"/>
      <c r="G22" s="10"/>
      <c r="H22" s="10"/>
      <c r="I22" s="10"/>
      <c r="J22" s="11" t="s">
        <v>47</v>
      </c>
      <c r="K22" s="9"/>
      <c r="L22" s="9"/>
      <c r="M22" s="9"/>
      <c r="N22" s="9"/>
      <c r="O22" s="9"/>
      <c r="P22" s="33" t="s">
        <v>60</v>
      </c>
      <c r="Q22" s="49">
        <f>Q11+Q17+Q21</f>
        <v>-2370.02</v>
      </c>
      <c r="R22" s="37"/>
      <c r="S22" s="49">
        <f>S11+S17+S21</f>
        <v>0</v>
      </c>
      <c r="T22" s="43" t="e">
        <f>#REF!/340.75</f>
        <v>#REF!</v>
      </c>
      <c r="U22" s="9"/>
      <c r="V22" s="9"/>
      <c r="W22" s="8"/>
    </row>
    <row r="23" spans="1:23" ht="12.75" thickBot="1" thickTop="1">
      <c r="A23" s="7"/>
      <c r="B23" s="33" t="s">
        <v>11</v>
      </c>
      <c r="C23" s="34"/>
      <c r="D23" s="34"/>
      <c r="E23" s="34"/>
      <c r="F23" s="33"/>
      <c r="G23" s="34"/>
      <c r="H23" s="34"/>
      <c r="I23" s="34"/>
      <c r="J23" s="43">
        <f>I21/340.75</f>
        <v>0</v>
      </c>
      <c r="K23" s="9"/>
      <c r="L23" s="9"/>
      <c r="M23" s="9"/>
      <c r="N23" s="44">
        <f>N19+N21</f>
        <v>22079000</v>
      </c>
      <c r="O23" s="9"/>
      <c r="P23" s="33"/>
      <c r="Q23" s="36"/>
      <c r="R23" s="37"/>
      <c r="S23" s="36"/>
      <c r="T23" s="11"/>
      <c r="U23" s="9"/>
      <c r="V23" s="9">
        <v>100000</v>
      </c>
      <c r="W23" s="8"/>
    </row>
    <row r="24" spans="1:23" ht="12" thickTop="1">
      <c r="A24" s="7"/>
      <c r="B24" s="33" t="s">
        <v>12</v>
      </c>
      <c r="C24" s="34"/>
      <c r="D24" s="34"/>
      <c r="E24" s="34"/>
      <c r="F24" s="33"/>
      <c r="G24" s="34"/>
      <c r="H24" s="34"/>
      <c r="I24" s="34"/>
      <c r="J24" s="11" t="s">
        <v>47</v>
      </c>
      <c r="K24" s="9"/>
      <c r="L24" s="9"/>
      <c r="M24" s="9"/>
      <c r="N24" s="9"/>
      <c r="O24" s="9"/>
      <c r="P24" s="33" t="s">
        <v>29</v>
      </c>
      <c r="Q24" s="36"/>
      <c r="R24" s="37"/>
      <c r="S24" s="36"/>
      <c r="T24" s="11"/>
      <c r="U24" s="9"/>
      <c r="V24" s="9">
        <v>100000</v>
      </c>
      <c r="W24" s="8"/>
    </row>
    <row r="25" spans="1:23" ht="11.25">
      <c r="A25" s="7"/>
      <c r="B25" s="9" t="s">
        <v>13</v>
      </c>
      <c r="C25" s="10"/>
      <c r="D25" s="10"/>
      <c r="E25" s="10">
        <v>0</v>
      </c>
      <c r="F25" s="9"/>
      <c r="G25" s="10"/>
      <c r="H25" s="10"/>
      <c r="I25" s="10">
        <v>0</v>
      </c>
      <c r="J25" s="11" t="s">
        <v>47</v>
      </c>
      <c r="K25" s="9"/>
      <c r="L25" s="9"/>
      <c r="M25" s="9"/>
      <c r="N25" s="9"/>
      <c r="O25" s="9"/>
      <c r="P25" s="33" t="s">
        <v>52</v>
      </c>
      <c r="Q25" s="36"/>
      <c r="R25" s="37"/>
      <c r="S25" s="36"/>
      <c r="T25" s="11">
        <f>S26/340.75</f>
        <v>0</v>
      </c>
      <c r="U25" s="9" t="s">
        <v>47</v>
      </c>
      <c r="V25" s="9">
        <v>100000</v>
      </c>
      <c r="W25" s="8"/>
    </row>
    <row r="26" spans="1:23" ht="12" thickBot="1">
      <c r="A26" s="7"/>
      <c r="B26" s="9"/>
      <c r="C26" s="10"/>
      <c r="D26" s="10"/>
      <c r="E26" s="42">
        <f>SUM(E25)</f>
        <v>0</v>
      </c>
      <c r="F26" s="9"/>
      <c r="G26" s="10"/>
      <c r="H26" s="10"/>
      <c r="I26" s="42">
        <f>SUM(I25:I25)</f>
        <v>0</v>
      </c>
      <c r="J26" s="11" t="s">
        <v>47</v>
      </c>
      <c r="K26" s="9"/>
      <c r="L26" s="9"/>
      <c r="M26" s="9"/>
      <c r="N26" s="9"/>
      <c r="O26" s="9"/>
      <c r="P26" s="9" t="s">
        <v>30</v>
      </c>
      <c r="Q26" s="11">
        <v>13690.44</v>
      </c>
      <c r="R26" s="41"/>
      <c r="S26" s="11">
        <v>0</v>
      </c>
      <c r="T26" s="11">
        <f>S27/340.75</f>
        <v>0</v>
      </c>
      <c r="U26" s="9"/>
      <c r="V26" s="9">
        <v>100000</v>
      </c>
      <c r="W26" s="8"/>
    </row>
    <row r="27" spans="1:23" ht="12" thickTop="1">
      <c r="A27" s="7"/>
      <c r="B27" s="33" t="s">
        <v>14</v>
      </c>
      <c r="C27" s="34"/>
      <c r="D27" s="34"/>
      <c r="E27" s="34"/>
      <c r="F27" s="33"/>
      <c r="G27" s="34"/>
      <c r="H27" s="34"/>
      <c r="I27" s="34"/>
      <c r="J27" s="11">
        <f>I25/340.75</f>
        <v>0</v>
      </c>
      <c r="K27" s="9"/>
      <c r="L27" s="9"/>
      <c r="M27" s="9"/>
      <c r="N27" s="9">
        <v>100000</v>
      </c>
      <c r="O27" s="9"/>
      <c r="P27" s="9" t="s">
        <v>31</v>
      </c>
      <c r="Q27" s="11">
        <v>0</v>
      </c>
      <c r="R27" s="41"/>
      <c r="S27" s="11">
        <v>0</v>
      </c>
      <c r="T27" s="11">
        <f>S28/340.75</f>
        <v>0</v>
      </c>
      <c r="U27" s="9"/>
      <c r="V27" s="9">
        <v>100000</v>
      </c>
      <c r="W27" s="8"/>
    </row>
    <row r="28" spans="1:23" ht="11.25">
      <c r="A28" s="7"/>
      <c r="B28" s="9" t="s">
        <v>15</v>
      </c>
      <c r="C28" s="10"/>
      <c r="D28" s="10"/>
      <c r="E28" s="10">
        <v>0</v>
      </c>
      <c r="F28" s="9"/>
      <c r="G28" s="10"/>
      <c r="H28" s="10"/>
      <c r="I28" s="10">
        <v>0</v>
      </c>
      <c r="J28" s="11" t="e">
        <f>#REF!/340.75</f>
        <v>#REF!</v>
      </c>
      <c r="K28" s="9"/>
      <c r="L28" s="9"/>
      <c r="M28" s="9"/>
      <c r="N28" s="9">
        <v>100000</v>
      </c>
      <c r="O28" s="9"/>
      <c r="P28" s="9" t="s">
        <v>75</v>
      </c>
      <c r="Q28" s="11">
        <v>5.39</v>
      </c>
      <c r="R28" s="41"/>
      <c r="S28" s="11">
        <v>0</v>
      </c>
      <c r="T28" s="11" t="e">
        <f>#REF!/340.75</f>
        <v>#REF!</v>
      </c>
      <c r="U28" s="9"/>
      <c r="V28" s="9">
        <v>100000</v>
      </c>
      <c r="W28" s="8"/>
    </row>
    <row r="29" spans="1:23" ht="12" thickBot="1">
      <c r="A29" s="7"/>
      <c r="B29" s="9" t="s">
        <v>65</v>
      </c>
      <c r="C29" s="10"/>
      <c r="D29" s="10"/>
      <c r="E29" s="10">
        <v>3922.39</v>
      </c>
      <c r="F29" s="9"/>
      <c r="G29" s="10"/>
      <c r="H29" s="10"/>
      <c r="I29" s="10">
        <v>0</v>
      </c>
      <c r="J29" s="43">
        <f>I26/340.75</f>
        <v>0</v>
      </c>
      <c r="K29" s="9"/>
      <c r="L29" s="9"/>
      <c r="M29" s="9"/>
      <c r="N29" s="44">
        <f>SUM(N27:N28)</f>
        <v>200000</v>
      </c>
      <c r="O29" s="9"/>
      <c r="P29" s="9" t="s">
        <v>32</v>
      </c>
      <c r="Q29" s="11">
        <v>0</v>
      </c>
      <c r="R29" s="41"/>
      <c r="S29" s="11">
        <v>0</v>
      </c>
      <c r="T29" s="11" t="e">
        <f>#REF!/340.75</f>
        <v>#REF!</v>
      </c>
      <c r="U29" s="9"/>
      <c r="V29" s="9">
        <v>100000</v>
      </c>
      <c r="W29" s="8"/>
    </row>
    <row r="30" spans="1:23" ht="12.75" thickBot="1" thickTop="1">
      <c r="A30" s="7"/>
      <c r="B30" s="9"/>
      <c r="C30" s="10"/>
      <c r="D30" s="10"/>
      <c r="E30" s="42">
        <f>SUM(E28:E29)</f>
        <v>3922.39</v>
      </c>
      <c r="F30" s="9"/>
      <c r="G30" s="10"/>
      <c r="H30" s="10"/>
      <c r="I30" s="42">
        <f>SUM(I28:I29)</f>
        <v>0</v>
      </c>
      <c r="J30" s="11" t="s">
        <v>47</v>
      </c>
      <c r="K30" s="9"/>
      <c r="L30" s="9"/>
      <c r="M30" s="9"/>
      <c r="N30" s="9"/>
      <c r="O30" s="9"/>
      <c r="P30" s="9" t="s">
        <v>33</v>
      </c>
      <c r="Q30" s="11">
        <v>44555</v>
      </c>
      <c r="R30" s="41"/>
      <c r="S30" s="11">
        <v>0</v>
      </c>
      <c r="T30" s="11" t="e">
        <f>#REF!/340.75</f>
        <v>#REF!</v>
      </c>
      <c r="U30" s="9"/>
      <c r="V30" s="9">
        <v>100000</v>
      </c>
      <c r="W30" s="8"/>
    </row>
    <row r="31" spans="1:23" ht="12.75" thickBot="1" thickTop="1">
      <c r="A31" s="7"/>
      <c r="B31" s="33" t="s">
        <v>16</v>
      </c>
      <c r="C31" s="34"/>
      <c r="D31" s="34"/>
      <c r="E31" s="34"/>
      <c r="F31" s="9"/>
      <c r="G31" s="10"/>
      <c r="H31" s="10"/>
      <c r="I31" s="34"/>
      <c r="J31" s="11">
        <f>I28/340.75</f>
        <v>0</v>
      </c>
      <c r="K31" s="9"/>
      <c r="L31" s="9"/>
      <c r="M31" s="9"/>
      <c r="N31" s="9">
        <v>100000</v>
      </c>
      <c r="O31" s="9"/>
      <c r="P31" s="33" t="s">
        <v>61</v>
      </c>
      <c r="Q31" s="49">
        <f>SUM(Q26:Q30)</f>
        <v>58250.83</v>
      </c>
      <c r="R31" s="37"/>
      <c r="S31" s="49">
        <f>SUM(S26:S30)</f>
        <v>0</v>
      </c>
      <c r="T31" s="6">
        <f>S29/340.75</f>
        <v>0</v>
      </c>
      <c r="W31" s="8"/>
    </row>
    <row r="32" spans="1:23" ht="12" thickTop="1">
      <c r="A32" s="7"/>
      <c r="B32" s="9" t="s">
        <v>17</v>
      </c>
      <c r="C32" s="10"/>
      <c r="D32" s="10"/>
      <c r="E32" s="10">
        <v>16744.57</v>
      </c>
      <c r="F32" s="9"/>
      <c r="G32" s="10"/>
      <c r="H32" s="10"/>
      <c r="I32" s="10">
        <v>0</v>
      </c>
      <c r="J32" s="11" t="e">
        <f>#REF!/340.75</f>
        <v>#REF!</v>
      </c>
      <c r="K32" s="9"/>
      <c r="L32" s="9"/>
      <c r="M32" s="9"/>
      <c r="N32" s="9"/>
      <c r="O32" s="9"/>
      <c r="T32" s="11">
        <f>S30/340.75</f>
        <v>0</v>
      </c>
      <c r="U32" s="9"/>
      <c r="V32" s="9"/>
      <c r="W32" s="8"/>
    </row>
    <row r="33" spans="1:23" ht="12" thickBot="1">
      <c r="A33" s="7"/>
      <c r="B33" s="9" t="s">
        <v>18</v>
      </c>
      <c r="C33" s="10"/>
      <c r="D33" s="10"/>
      <c r="E33" s="10">
        <v>16645.7</v>
      </c>
      <c r="F33" s="33"/>
      <c r="G33" s="34"/>
      <c r="H33" s="34"/>
      <c r="I33" s="10">
        <v>0</v>
      </c>
      <c r="J33" s="11" t="e">
        <f>#REF!/340.75</f>
        <v>#REF!</v>
      </c>
      <c r="K33" s="9"/>
      <c r="L33" s="9"/>
      <c r="M33" s="9"/>
      <c r="N33" s="9">
        <v>1000000</v>
      </c>
      <c r="O33" s="9"/>
      <c r="T33" s="43">
        <f>S31/340.75</f>
        <v>0</v>
      </c>
      <c r="U33" s="9"/>
      <c r="V33" s="44">
        <f>SUM(V23:V30)</f>
        <v>800000</v>
      </c>
      <c r="W33" s="8"/>
    </row>
    <row r="34" spans="1:23" ht="12.75" thickBot="1" thickTop="1">
      <c r="A34" s="7"/>
      <c r="B34" s="9"/>
      <c r="C34" s="10"/>
      <c r="D34" s="10"/>
      <c r="E34" s="42">
        <f>SUM(E32:E33)</f>
        <v>33390.270000000004</v>
      </c>
      <c r="F34" s="9"/>
      <c r="G34" s="10"/>
      <c r="H34" s="10"/>
      <c r="I34" s="42">
        <f>SUM(I32:I33)</f>
        <v>0</v>
      </c>
      <c r="J34" s="11" t="e">
        <f>#REF!/340.75</f>
        <v>#REF!</v>
      </c>
      <c r="K34" s="9"/>
      <c r="L34" s="9"/>
      <c r="M34" s="9"/>
      <c r="N34" s="9">
        <v>100000</v>
      </c>
      <c r="O34" s="9"/>
      <c r="P34" s="9"/>
      <c r="Q34" s="11"/>
      <c r="R34" s="41"/>
      <c r="S34" s="11"/>
      <c r="T34" s="11" t="s">
        <v>47</v>
      </c>
      <c r="U34" s="9"/>
      <c r="V34" s="9"/>
      <c r="W34" s="8"/>
    </row>
    <row r="35" spans="1:23" ht="12" thickTop="1">
      <c r="A35" s="7"/>
      <c r="B35" s="9"/>
      <c r="C35" s="10"/>
      <c r="D35" s="10"/>
      <c r="E35" s="10"/>
      <c r="F35" s="9"/>
      <c r="G35" s="10"/>
      <c r="H35" s="10"/>
      <c r="I35" s="10"/>
      <c r="J35" s="11">
        <f>I29/340.75</f>
        <v>0</v>
      </c>
      <c r="K35" s="9"/>
      <c r="L35" s="9"/>
      <c r="M35" s="9"/>
      <c r="N35" s="9"/>
      <c r="O35" s="9"/>
      <c r="P35" s="9"/>
      <c r="Q35" s="11"/>
      <c r="R35" s="41"/>
      <c r="S35" s="11"/>
      <c r="T35" s="11"/>
      <c r="U35" s="9"/>
      <c r="V35" s="9"/>
      <c r="W35" s="8"/>
    </row>
    <row r="36" spans="1:23" ht="12" thickBot="1">
      <c r="A36" s="7"/>
      <c r="B36" s="33" t="s">
        <v>19</v>
      </c>
      <c r="C36" s="34"/>
      <c r="D36" s="34"/>
      <c r="E36" s="50">
        <f>E26+E30+E34</f>
        <v>37312.66</v>
      </c>
      <c r="F36" s="9"/>
      <c r="G36" s="10"/>
      <c r="H36" s="10"/>
      <c r="I36" s="50">
        <f>I26+I30+I34</f>
        <v>0</v>
      </c>
      <c r="J36" s="43">
        <f>I30/340.75</f>
        <v>0</v>
      </c>
      <c r="K36" s="9"/>
      <c r="L36" s="9"/>
      <c r="M36" s="9" t="s">
        <v>47</v>
      </c>
      <c r="N36" s="44">
        <f>SUM(N31:N34)</f>
        <v>1200000</v>
      </c>
      <c r="O36" s="9"/>
      <c r="P36" s="9"/>
      <c r="Q36" s="11"/>
      <c r="R36" s="41"/>
      <c r="S36" s="11"/>
      <c r="T36" s="11" t="s">
        <v>47</v>
      </c>
      <c r="U36" s="9"/>
      <c r="V36" s="9"/>
      <c r="W36" s="8"/>
    </row>
    <row r="37" spans="1:23" ht="12" thickTop="1">
      <c r="A37" s="7"/>
      <c r="B37" s="9"/>
      <c r="C37" s="10"/>
      <c r="D37" s="10"/>
      <c r="E37" s="10"/>
      <c r="F37" s="9"/>
      <c r="G37" s="10"/>
      <c r="H37" s="10"/>
      <c r="I37" s="10"/>
      <c r="J37" s="11" t="s">
        <v>47</v>
      </c>
      <c r="K37" s="9"/>
      <c r="L37" s="9"/>
      <c r="M37" s="9"/>
      <c r="N37" s="9"/>
      <c r="O37" s="9"/>
      <c r="P37" s="9"/>
      <c r="Q37" s="11"/>
      <c r="R37" s="41"/>
      <c r="S37" s="11"/>
      <c r="T37" s="11" t="s">
        <v>47</v>
      </c>
      <c r="U37" s="9"/>
      <c r="V37" s="9"/>
      <c r="W37" s="8"/>
    </row>
    <row r="38" spans="1:23" ht="14.25" thickBot="1">
      <c r="A38" s="7"/>
      <c r="B38" s="51" t="s">
        <v>20</v>
      </c>
      <c r="C38" s="52"/>
      <c r="D38" s="52"/>
      <c r="E38" s="53">
        <f>E10+E21+E36</f>
        <v>55880.81</v>
      </c>
      <c r="F38" s="33"/>
      <c r="G38" s="34"/>
      <c r="H38" s="34"/>
      <c r="I38" s="53">
        <f>I10+I21+I36</f>
        <v>0</v>
      </c>
      <c r="J38" s="11">
        <f>I32/340.75</f>
        <v>0</v>
      </c>
      <c r="K38" s="9"/>
      <c r="L38" s="9"/>
      <c r="M38" s="9"/>
      <c r="N38" s="9">
        <v>100000</v>
      </c>
      <c r="O38" s="9"/>
      <c r="P38" s="51" t="s">
        <v>34</v>
      </c>
      <c r="Q38" s="53">
        <f>Q22+Q31</f>
        <v>55880.810000000005</v>
      </c>
      <c r="R38" s="54"/>
      <c r="S38" s="53">
        <f>S22+S31</f>
        <v>0</v>
      </c>
      <c r="T38" s="11" t="s">
        <v>47</v>
      </c>
      <c r="U38" s="9"/>
      <c r="V38" s="9"/>
      <c r="W38" s="8"/>
    </row>
    <row r="39" spans="1:23" ht="12" thickTop="1">
      <c r="A39" s="7"/>
      <c r="F39" s="9"/>
      <c r="G39" s="10"/>
      <c r="H39" s="10"/>
      <c r="J39" s="11">
        <f>I33/340.75</f>
        <v>0</v>
      </c>
      <c r="K39" s="9"/>
      <c r="L39" s="9"/>
      <c r="M39" s="9"/>
      <c r="N39" s="9">
        <v>100000</v>
      </c>
      <c r="O39" s="9"/>
      <c r="T39" s="11" t="s">
        <v>47</v>
      </c>
      <c r="U39" s="9"/>
      <c r="V39" s="9"/>
      <c r="W39" s="8"/>
    </row>
    <row r="40" spans="1:23" ht="14.25" thickBot="1">
      <c r="A40" s="7"/>
      <c r="F40" s="51"/>
      <c r="G40" s="52"/>
      <c r="H40" s="52"/>
      <c r="J40" s="43">
        <f>I34/340.75</f>
        <v>0</v>
      </c>
      <c r="K40" s="9"/>
      <c r="L40" s="9"/>
      <c r="M40" s="9"/>
      <c r="N40" s="44">
        <f>SUM(N38:N39)</f>
        <v>200000</v>
      </c>
      <c r="O40" s="9"/>
      <c r="T40" s="11" t="s">
        <v>47</v>
      </c>
      <c r="U40" s="9"/>
      <c r="V40" s="9"/>
      <c r="W40" s="8"/>
    </row>
    <row r="41" spans="1:23" ht="12" thickTop="1">
      <c r="A41" s="7"/>
      <c r="B41" s="80" t="s">
        <v>76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9"/>
      <c r="P41" s="9"/>
      <c r="Q41" s="11"/>
      <c r="R41" s="41"/>
      <c r="S41" s="11"/>
      <c r="T41" s="11" t="s">
        <v>47</v>
      </c>
      <c r="U41" s="9"/>
      <c r="V41" s="9"/>
      <c r="W41" s="8"/>
    </row>
    <row r="42" spans="1:23" ht="11.25">
      <c r="A42" s="7"/>
      <c r="B42" s="9"/>
      <c r="C42" s="10"/>
      <c r="D42" s="10"/>
      <c r="E42" s="10"/>
      <c r="F42" s="9"/>
      <c r="G42" s="11"/>
      <c r="H42" s="11"/>
      <c r="I42" s="11"/>
      <c r="J42" s="9"/>
      <c r="K42" s="9"/>
      <c r="L42" s="9"/>
      <c r="M42" s="9"/>
      <c r="N42" s="9"/>
      <c r="O42" s="9"/>
      <c r="T42" s="11" t="s">
        <v>47</v>
      </c>
      <c r="U42" s="9"/>
      <c r="V42" s="9"/>
      <c r="W42" s="8"/>
    </row>
    <row r="43" spans="2:23" ht="11.25">
      <c r="B43" s="9"/>
      <c r="C43" s="79" t="s">
        <v>69</v>
      </c>
      <c r="D43" s="74"/>
      <c r="E43" s="75"/>
      <c r="F43" s="9"/>
      <c r="G43" s="79" t="s">
        <v>70</v>
      </c>
      <c r="H43" s="74"/>
      <c r="I43" s="75"/>
      <c r="J43" s="58" t="s">
        <v>57</v>
      </c>
      <c r="K43" s="18"/>
      <c r="L43" s="76" t="s">
        <v>54</v>
      </c>
      <c r="M43" s="77"/>
      <c r="N43" s="78"/>
      <c r="O43" s="9"/>
      <c r="P43" s="9"/>
      <c r="Q43" s="11"/>
      <c r="R43" s="41"/>
      <c r="S43" s="11"/>
      <c r="T43" s="11" t="s">
        <v>47</v>
      </c>
      <c r="U43" s="9"/>
      <c r="V43" s="9"/>
      <c r="W43" s="8"/>
    </row>
    <row r="44" spans="2:23" ht="12" thickBot="1">
      <c r="B44" s="9"/>
      <c r="C44" s="10"/>
      <c r="D44" s="10"/>
      <c r="E44" s="10"/>
      <c r="F44" s="9"/>
      <c r="G44" s="11"/>
      <c r="H44" s="11"/>
      <c r="I44" s="11"/>
      <c r="J44" s="9"/>
      <c r="K44" s="9"/>
      <c r="L44" s="9"/>
      <c r="M44" s="9"/>
      <c r="N44" s="9"/>
      <c r="O44" s="9"/>
      <c r="P44" s="33"/>
      <c r="Q44" s="11"/>
      <c r="R44" s="11"/>
      <c r="S44" s="11"/>
      <c r="T44" s="43">
        <f>S38/340.75</f>
        <v>0</v>
      </c>
      <c r="U44" s="9"/>
      <c r="V44" s="44">
        <f>V20+V33</f>
        <v>1810010</v>
      </c>
      <c r="W44" s="8"/>
    </row>
    <row r="45" spans="2:23" ht="12" thickTop="1">
      <c r="B45" s="33" t="s">
        <v>36</v>
      </c>
      <c r="C45" s="34"/>
      <c r="D45" s="34"/>
      <c r="E45" s="34"/>
      <c r="F45" s="33"/>
      <c r="G45" s="11"/>
      <c r="H45" s="11"/>
      <c r="I45" s="11"/>
      <c r="J45" s="9"/>
      <c r="K45" s="9"/>
      <c r="L45" s="9"/>
      <c r="M45" s="9"/>
      <c r="N45" s="9"/>
      <c r="O45" s="9"/>
      <c r="P45" s="9"/>
      <c r="Q45" s="11"/>
      <c r="R45" s="11"/>
      <c r="S45" s="11"/>
      <c r="T45" s="9"/>
      <c r="U45" s="9"/>
      <c r="V45" s="9"/>
      <c r="W45" s="8"/>
    </row>
    <row r="46" spans="1:23" ht="11.25">
      <c r="A46" s="7"/>
      <c r="B46" s="9"/>
      <c r="C46" s="10"/>
      <c r="D46" s="10"/>
      <c r="E46" s="10"/>
      <c r="F46" s="9"/>
      <c r="G46" s="11"/>
      <c r="H46" s="11"/>
      <c r="I46" s="11"/>
      <c r="J46" s="9"/>
      <c r="K46" s="9"/>
      <c r="L46" s="9"/>
      <c r="M46" s="9"/>
      <c r="N46" s="9"/>
      <c r="O46" s="9"/>
      <c r="R46" s="11"/>
      <c r="S46" s="11"/>
      <c r="T46" s="9"/>
      <c r="U46" s="9"/>
      <c r="V46" s="9"/>
      <c r="W46" s="8"/>
    </row>
    <row r="47" spans="1:23" ht="11.25">
      <c r="A47" s="7"/>
      <c r="B47" s="9" t="s">
        <v>37</v>
      </c>
      <c r="C47" s="10"/>
      <c r="D47" s="10"/>
      <c r="E47" s="10">
        <v>24215.74</v>
      </c>
      <c r="F47" s="9"/>
      <c r="H47" s="10"/>
      <c r="I47" s="10">
        <v>0</v>
      </c>
      <c r="J47" s="11">
        <f>I47/340.75</f>
        <v>0</v>
      </c>
      <c r="K47" s="9"/>
      <c r="L47" s="9"/>
      <c r="M47" s="9">
        <v>1000000</v>
      </c>
      <c r="N47" s="9"/>
      <c r="O47" s="68"/>
      <c r="P47" s="69"/>
      <c r="Q47" s="70"/>
      <c r="R47" s="71"/>
      <c r="S47" s="70"/>
      <c r="T47" s="56"/>
      <c r="U47" s="56"/>
      <c r="V47" s="57"/>
      <c r="W47" s="8"/>
    </row>
    <row r="48" spans="1:23" ht="11.25">
      <c r="A48" s="7"/>
      <c r="B48" s="9" t="s">
        <v>38</v>
      </c>
      <c r="C48" s="10"/>
      <c r="D48" s="10"/>
      <c r="E48" s="10">
        <f>1134.45+15391.48</f>
        <v>16525.93</v>
      </c>
      <c r="F48" s="9"/>
      <c r="H48" s="10"/>
      <c r="I48" s="10">
        <v>0</v>
      </c>
      <c r="J48" s="11">
        <f>I48/340.75</f>
        <v>0</v>
      </c>
      <c r="K48" s="9"/>
      <c r="L48" s="9"/>
      <c r="M48" s="9">
        <v>100</v>
      </c>
      <c r="N48" s="9"/>
      <c r="O48" s="9"/>
      <c r="P48" s="72"/>
      <c r="Q48" s="70"/>
      <c r="R48" s="73"/>
      <c r="S48" s="70"/>
      <c r="T48" s="9"/>
      <c r="U48" s="9"/>
      <c r="V48" s="9"/>
      <c r="W48" s="8"/>
    </row>
    <row r="49" spans="1:23" ht="12" thickBot="1">
      <c r="A49" s="7"/>
      <c r="B49" s="9" t="s">
        <v>64</v>
      </c>
      <c r="C49" s="10"/>
      <c r="D49" s="10"/>
      <c r="E49" s="42">
        <f>E47-E48</f>
        <v>7689.810000000001</v>
      </c>
      <c r="F49" s="9"/>
      <c r="H49" s="10"/>
      <c r="I49" s="42">
        <v>0</v>
      </c>
      <c r="J49" s="43">
        <f>I49/340.75</f>
        <v>0</v>
      </c>
      <c r="K49" s="9"/>
      <c r="L49" s="9"/>
      <c r="M49" s="44">
        <f>M47-M48</f>
        <v>999900</v>
      </c>
      <c r="N49" s="9"/>
      <c r="O49" s="9"/>
      <c r="P49" s="9"/>
      <c r="Q49" s="11"/>
      <c r="R49" s="11"/>
      <c r="S49" s="11"/>
      <c r="T49" s="67" t="s">
        <v>55</v>
      </c>
      <c r="U49" s="9"/>
      <c r="V49" s="17" t="s">
        <v>22</v>
      </c>
      <c r="W49" s="8"/>
    </row>
    <row r="50" spans="1:23" ht="12" thickTop="1">
      <c r="A50" s="7"/>
      <c r="B50" s="9" t="s">
        <v>39</v>
      </c>
      <c r="C50" s="10"/>
      <c r="D50" s="10"/>
      <c r="E50" s="10">
        <v>13.7</v>
      </c>
      <c r="F50" s="9"/>
      <c r="H50" s="10"/>
      <c r="I50" s="10">
        <v>0</v>
      </c>
      <c r="J50" s="11">
        <f>I50/340.75</f>
        <v>0</v>
      </c>
      <c r="K50" s="9"/>
      <c r="L50" s="9"/>
      <c r="M50" s="9">
        <v>0</v>
      </c>
      <c r="N50" s="9"/>
      <c r="O50" s="9"/>
      <c r="P50" s="9"/>
      <c r="Q50" s="11"/>
      <c r="R50" s="11"/>
      <c r="S50" s="11"/>
      <c r="T50" s="29" t="s">
        <v>56</v>
      </c>
      <c r="U50" s="9"/>
      <c r="V50" s="32" t="s">
        <v>48</v>
      </c>
      <c r="W50" s="8"/>
    </row>
    <row r="51" spans="1:23" ht="12" thickBot="1">
      <c r="A51" s="7"/>
      <c r="B51" s="18" t="s">
        <v>35</v>
      </c>
      <c r="C51" s="10"/>
      <c r="D51" s="10"/>
      <c r="E51" s="42">
        <f>E49+E50</f>
        <v>7703.510000000001</v>
      </c>
      <c r="F51" s="18"/>
      <c r="H51" s="10"/>
      <c r="I51" s="42">
        <f>I49+I50</f>
        <v>0</v>
      </c>
      <c r="J51" s="43">
        <f>I51/340.75</f>
        <v>0</v>
      </c>
      <c r="K51" s="9"/>
      <c r="L51" s="9"/>
      <c r="M51" s="44">
        <f>SUM(M49:M50)</f>
        <v>999900</v>
      </c>
      <c r="N51" s="9"/>
      <c r="O51" s="9"/>
      <c r="P51" s="60" t="s">
        <v>72</v>
      </c>
      <c r="Q51" s="11"/>
      <c r="R51" s="11"/>
      <c r="S51" s="11"/>
      <c r="T51" s="9"/>
      <c r="U51" s="9"/>
      <c r="V51" s="9"/>
      <c r="W51" s="8"/>
    </row>
    <row r="52" spans="1:23" ht="12" thickTop="1">
      <c r="A52" s="7"/>
      <c r="B52" s="9"/>
      <c r="C52" s="10"/>
      <c r="D52" s="10"/>
      <c r="E52" s="10"/>
      <c r="F52" s="9"/>
      <c r="H52" s="10"/>
      <c r="I52" s="10"/>
      <c r="J52" s="11" t="s">
        <v>47</v>
      </c>
      <c r="K52" s="9"/>
      <c r="L52" s="9"/>
      <c r="M52" s="9"/>
      <c r="N52" s="9"/>
      <c r="O52" s="9"/>
      <c r="P52" s="33"/>
      <c r="Q52" s="11"/>
      <c r="R52" s="36"/>
      <c r="S52" s="11"/>
      <c r="T52" s="11">
        <f>S52/340.75</f>
        <v>0</v>
      </c>
      <c r="U52" s="9"/>
      <c r="V52" s="9">
        <v>100000</v>
      </c>
      <c r="W52" s="8"/>
    </row>
    <row r="53" spans="1:23" ht="11.25">
      <c r="A53" s="7"/>
      <c r="B53" s="9" t="s">
        <v>40</v>
      </c>
      <c r="C53" s="10"/>
      <c r="D53" s="10">
        <v>7103.21</v>
      </c>
      <c r="E53" s="10"/>
      <c r="F53" s="9"/>
      <c r="H53" s="10"/>
      <c r="I53" s="10"/>
      <c r="J53" s="11" t="s">
        <v>47</v>
      </c>
      <c r="K53" s="9"/>
      <c r="L53" s="9">
        <v>1000</v>
      </c>
      <c r="M53" s="9"/>
      <c r="N53" s="9"/>
      <c r="O53" s="9"/>
      <c r="P53" s="9"/>
      <c r="Q53" s="11"/>
      <c r="R53" s="11"/>
      <c r="S53" s="11"/>
      <c r="T53" s="11">
        <f>S53/340.75</f>
        <v>0</v>
      </c>
      <c r="U53" s="9"/>
      <c r="V53" s="9">
        <v>100</v>
      </c>
      <c r="W53" s="8"/>
    </row>
    <row r="54" spans="1:23" ht="11.25">
      <c r="A54" s="7"/>
      <c r="B54" s="9" t="s">
        <v>41</v>
      </c>
      <c r="C54" s="10"/>
      <c r="D54" s="59">
        <v>3047.2</v>
      </c>
      <c r="E54" s="10">
        <f>D54+D53</f>
        <v>10150.41</v>
      </c>
      <c r="F54" s="9"/>
      <c r="H54" s="59"/>
      <c r="I54" s="10">
        <v>0</v>
      </c>
      <c r="J54" s="39">
        <f>I54/340.75</f>
        <v>0</v>
      </c>
      <c r="K54" s="9"/>
      <c r="L54" s="40">
        <v>100000</v>
      </c>
      <c r="M54" s="40">
        <f>SUM(L53:L54)</f>
        <v>101000</v>
      </c>
      <c r="N54" s="9"/>
      <c r="O54" s="9"/>
      <c r="P54" s="60" t="s">
        <v>81</v>
      </c>
      <c r="Q54" s="11"/>
      <c r="R54" s="11"/>
      <c r="S54" s="11"/>
      <c r="T54" s="11" t="e">
        <f>#REF!/340.75</f>
        <v>#REF!</v>
      </c>
      <c r="U54" s="9"/>
      <c r="V54" s="9">
        <v>10</v>
      </c>
      <c r="W54" s="8"/>
    </row>
    <row r="55" spans="1:23" ht="12" thickBot="1">
      <c r="A55" s="7"/>
      <c r="B55" s="33" t="s">
        <v>62</v>
      </c>
      <c r="C55" s="34"/>
      <c r="D55" s="34"/>
      <c r="E55" s="50">
        <f>E51-E54</f>
        <v>-2446.8999999999987</v>
      </c>
      <c r="F55" s="33"/>
      <c r="H55" s="34"/>
      <c r="I55" s="50">
        <f>I51-I54</f>
        <v>0</v>
      </c>
      <c r="J55" s="43">
        <f>I55/340.75</f>
        <v>0</v>
      </c>
      <c r="K55" s="9"/>
      <c r="L55" s="9"/>
      <c r="M55" s="44">
        <f>M51-M54</f>
        <v>898900</v>
      </c>
      <c r="N55" s="9"/>
      <c r="O55" s="9"/>
      <c r="P55" s="9"/>
      <c r="Q55" s="11"/>
      <c r="R55" s="11"/>
      <c r="S55" s="11"/>
      <c r="T55" s="43" t="e">
        <f>#REF!/340.75</f>
        <v>#REF!</v>
      </c>
      <c r="U55" s="9" t="s">
        <v>47</v>
      </c>
      <c r="V55" s="44">
        <f>V52+V53-V54</f>
        <v>100090</v>
      </c>
      <c r="W55" s="8"/>
    </row>
    <row r="56" spans="1:23" ht="12" thickTop="1">
      <c r="A56" s="7"/>
      <c r="B56" s="9" t="s">
        <v>42</v>
      </c>
      <c r="C56" s="10"/>
      <c r="D56" s="10"/>
      <c r="E56" s="10">
        <v>23.12</v>
      </c>
      <c r="F56" s="9"/>
      <c r="H56" s="10"/>
      <c r="I56" s="10">
        <v>0</v>
      </c>
      <c r="J56" s="11">
        <f>I56/340.75</f>
        <v>0</v>
      </c>
      <c r="K56" s="9"/>
      <c r="L56" s="9"/>
      <c r="M56" s="9">
        <v>1000</v>
      </c>
      <c r="N56" s="9"/>
      <c r="O56" s="9"/>
      <c r="P56" s="9"/>
      <c r="Q56" s="11"/>
      <c r="R56" s="11"/>
      <c r="S56" s="11"/>
      <c r="T56" s="11">
        <f>S57/340.75</f>
        <v>0</v>
      </c>
      <c r="U56" s="9"/>
      <c r="V56" s="9">
        <v>10</v>
      </c>
      <c r="W56" s="8"/>
    </row>
    <row r="57" spans="1:23" ht="12" thickBot="1">
      <c r="A57" s="7"/>
      <c r="B57" s="62" t="s">
        <v>77</v>
      </c>
      <c r="C57" s="34"/>
      <c r="D57" s="34"/>
      <c r="E57" s="50">
        <f>E55-E56</f>
        <v>-2470.0199999999986</v>
      </c>
      <c r="F57" s="62"/>
      <c r="H57" s="34"/>
      <c r="I57" s="50">
        <f>I55-I56</f>
        <v>0</v>
      </c>
      <c r="J57" s="43">
        <f>I57/340.75</f>
        <v>0</v>
      </c>
      <c r="K57" s="9"/>
      <c r="L57" s="9"/>
      <c r="M57" s="44">
        <f>M55-M56</f>
        <v>897900</v>
      </c>
      <c r="N57" s="9"/>
      <c r="O57" s="9"/>
      <c r="P57" s="9"/>
      <c r="Q57" s="11"/>
      <c r="R57" s="11"/>
      <c r="S57" s="11"/>
      <c r="T57" s="43">
        <f>S58/340.75</f>
        <v>0</v>
      </c>
      <c r="U57" s="9"/>
      <c r="V57" s="44">
        <f>V55-V56</f>
        <v>100080</v>
      </c>
      <c r="W57" s="8"/>
    </row>
    <row r="58" spans="1:23" ht="12" thickTop="1">
      <c r="A58" s="7"/>
      <c r="B58" s="9"/>
      <c r="C58" s="10"/>
      <c r="D58" s="10"/>
      <c r="E58" s="10"/>
      <c r="F58" s="9"/>
      <c r="H58" s="10"/>
      <c r="I58" s="10"/>
      <c r="J58" s="11" t="s">
        <v>47</v>
      </c>
      <c r="K58" s="9"/>
      <c r="L58" s="9"/>
      <c r="M58" s="9"/>
      <c r="N58" s="9"/>
      <c r="O58" s="9"/>
      <c r="P58" s="9"/>
      <c r="Q58" s="11"/>
      <c r="R58" s="11"/>
      <c r="S58" s="11"/>
      <c r="T58" s="11" t="s">
        <v>47</v>
      </c>
      <c r="U58" s="9"/>
      <c r="V58" s="9"/>
      <c r="W58" s="8"/>
    </row>
    <row r="59" spans="1:23" ht="11.25">
      <c r="A59" s="7"/>
      <c r="B59" s="33" t="s">
        <v>43</v>
      </c>
      <c r="C59" s="34"/>
      <c r="D59" s="34"/>
      <c r="E59" s="34"/>
      <c r="F59" s="33"/>
      <c r="H59" s="34"/>
      <c r="I59" s="34"/>
      <c r="J59" s="11" t="s">
        <v>47</v>
      </c>
      <c r="K59" s="9"/>
      <c r="L59" s="9"/>
      <c r="M59" s="9"/>
      <c r="N59" s="9"/>
      <c r="O59" s="9"/>
      <c r="P59" s="9"/>
      <c r="Q59" s="11"/>
      <c r="R59" s="11"/>
      <c r="S59" s="11"/>
      <c r="T59" s="11" t="s">
        <v>47</v>
      </c>
      <c r="U59" s="9"/>
      <c r="V59" s="9"/>
      <c r="W59" s="8"/>
    </row>
    <row r="60" spans="1:23" ht="11.25">
      <c r="A60" s="7"/>
      <c r="B60" s="9" t="s">
        <v>51</v>
      </c>
      <c r="C60" s="10"/>
      <c r="D60" s="10">
        <v>0</v>
      </c>
      <c r="E60" s="10"/>
      <c r="F60" s="9"/>
      <c r="H60" s="10">
        <v>0</v>
      </c>
      <c r="I60" s="10"/>
      <c r="J60" s="11" t="s">
        <v>47</v>
      </c>
      <c r="K60" s="9"/>
      <c r="L60" s="9">
        <v>10</v>
      </c>
      <c r="M60" s="9"/>
      <c r="N60" s="9"/>
      <c r="O60" s="9"/>
      <c r="Q60" s="61"/>
      <c r="R60" s="61"/>
      <c r="S60" s="11"/>
      <c r="T60" s="11">
        <f>S61/340.75</f>
        <v>0</v>
      </c>
      <c r="U60" s="9"/>
      <c r="V60" s="9">
        <v>10000</v>
      </c>
      <c r="W60" s="8"/>
    </row>
    <row r="61" spans="1:23" ht="11.25">
      <c r="A61" s="7"/>
      <c r="B61" s="9" t="s">
        <v>44</v>
      </c>
      <c r="C61" s="10"/>
      <c r="D61" s="59">
        <v>0</v>
      </c>
      <c r="E61" s="10">
        <f>D60-D61</f>
        <v>0</v>
      </c>
      <c r="F61" s="9"/>
      <c r="H61" s="59">
        <v>0</v>
      </c>
      <c r="I61" s="10">
        <f>H60-H61</f>
        <v>0</v>
      </c>
      <c r="J61" s="39">
        <f>I61/340.75</f>
        <v>0</v>
      </c>
      <c r="K61" s="9"/>
      <c r="L61" s="40">
        <v>5</v>
      </c>
      <c r="M61" s="40">
        <f>L60-L61</f>
        <v>5</v>
      </c>
      <c r="N61" s="9"/>
      <c r="O61" s="9"/>
      <c r="P61" s="9"/>
      <c r="Q61" s="11"/>
      <c r="R61" s="11"/>
      <c r="S61" s="11"/>
      <c r="T61" s="11" t="s">
        <v>47</v>
      </c>
      <c r="U61" s="9"/>
      <c r="V61" s="9" t="s">
        <v>47</v>
      </c>
      <c r="W61" s="8"/>
    </row>
    <row r="62" spans="1:23" ht="12" thickBot="1">
      <c r="A62" s="7"/>
      <c r="B62" s="18" t="s">
        <v>79</v>
      </c>
      <c r="C62" s="10"/>
      <c r="D62" s="10"/>
      <c r="E62" s="42">
        <f>E57+E61</f>
        <v>-2470.0199999999986</v>
      </c>
      <c r="F62" s="18"/>
      <c r="H62" s="10"/>
      <c r="I62" s="42">
        <f>I57+I61</f>
        <v>0</v>
      </c>
      <c r="J62" s="43">
        <f>I62/340.75</f>
        <v>0</v>
      </c>
      <c r="K62" s="9"/>
      <c r="L62" s="9"/>
      <c r="M62" s="44">
        <f>SUM(M57:M61)</f>
        <v>897905</v>
      </c>
      <c r="N62" s="9"/>
      <c r="O62" s="9"/>
      <c r="P62" s="9"/>
      <c r="Q62" s="11"/>
      <c r="R62" s="11"/>
      <c r="S62" s="11"/>
      <c r="T62" s="60"/>
      <c r="U62" s="60"/>
      <c r="V62" s="60"/>
      <c r="W62" s="8"/>
    </row>
    <row r="63" spans="1:23" ht="12" thickTop="1">
      <c r="A63" s="7"/>
      <c r="B63" s="9"/>
      <c r="C63" s="10"/>
      <c r="D63" s="10"/>
      <c r="E63" s="10"/>
      <c r="F63" s="9"/>
      <c r="H63" s="10"/>
      <c r="I63" s="10"/>
      <c r="J63" s="11" t="s">
        <v>47</v>
      </c>
      <c r="K63" s="9"/>
      <c r="L63" s="9"/>
      <c r="M63" s="9"/>
      <c r="N63" s="9"/>
      <c r="O63" s="9"/>
      <c r="Q63" s="61"/>
      <c r="R63" s="61"/>
      <c r="S63" s="60"/>
      <c r="T63" s="60"/>
      <c r="U63" s="60"/>
      <c r="V63" s="60"/>
      <c r="W63" s="8"/>
    </row>
    <row r="64" spans="1:23" ht="11.25">
      <c r="A64" s="7"/>
      <c r="B64" s="9" t="s">
        <v>45</v>
      </c>
      <c r="C64" s="10"/>
      <c r="D64" s="10">
        <v>9134.02</v>
      </c>
      <c r="E64" s="10"/>
      <c r="F64" s="9"/>
      <c r="H64" s="10">
        <v>0</v>
      </c>
      <c r="I64" s="10"/>
      <c r="J64" s="11" t="s">
        <v>47</v>
      </c>
      <c r="K64" s="9"/>
      <c r="L64" s="9">
        <v>10000</v>
      </c>
      <c r="M64" s="9"/>
      <c r="N64" s="9"/>
      <c r="O64" s="9"/>
      <c r="P64" s="60" t="s">
        <v>82</v>
      </c>
      <c r="Q64" s="61"/>
      <c r="R64" s="61"/>
      <c r="S64" s="60"/>
      <c r="T64" s="60"/>
      <c r="U64" s="60"/>
      <c r="V64" s="60"/>
      <c r="W64" s="8"/>
    </row>
    <row r="65" spans="1:23" ht="11.25">
      <c r="A65" s="7"/>
      <c r="B65" s="9" t="s">
        <v>46</v>
      </c>
      <c r="C65" s="10"/>
      <c r="D65" s="59">
        <v>9134.02</v>
      </c>
      <c r="E65" s="59">
        <f>D64-D65</f>
        <v>0</v>
      </c>
      <c r="F65" s="9"/>
      <c r="H65" s="59">
        <v>0</v>
      </c>
      <c r="I65" s="59">
        <f>H64-H65</f>
        <v>0</v>
      </c>
      <c r="J65" s="39" t="s">
        <v>47</v>
      </c>
      <c r="K65" s="9"/>
      <c r="L65" s="40">
        <v>10000</v>
      </c>
      <c r="M65" s="40">
        <f>L64-L65</f>
        <v>0</v>
      </c>
      <c r="N65" s="9"/>
      <c r="O65" s="9"/>
      <c r="P65" s="60"/>
      <c r="Q65" s="61"/>
      <c r="R65" s="61"/>
      <c r="S65" s="60"/>
      <c r="T65" s="60"/>
      <c r="U65" s="60"/>
      <c r="V65" s="60"/>
      <c r="W65" s="8"/>
    </row>
    <row r="66" spans="1:23" ht="11.25">
      <c r="A66" s="7"/>
      <c r="B66" s="9"/>
      <c r="C66" s="10"/>
      <c r="D66" s="10"/>
      <c r="E66" s="10"/>
      <c r="F66" s="9"/>
      <c r="H66" s="10"/>
      <c r="I66" s="10"/>
      <c r="J66" s="11" t="s">
        <v>47</v>
      </c>
      <c r="K66" s="9"/>
      <c r="L66" s="9"/>
      <c r="M66" s="9"/>
      <c r="N66" s="9"/>
      <c r="O66" s="9"/>
      <c r="P66" s="60"/>
      <c r="Q66" s="61"/>
      <c r="R66" s="61"/>
      <c r="S66" s="60"/>
      <c r="T66" s="60"/>
      <c r="U66" s="60"/>
      <c r="V66" s="60"/>
      <c r="W66" s="8"/>
    </row>
    <row r="67" spans="1:23" ht="12" thickBot="1">
      <c r="A67" s="7"/>
      <c r="B67" s="33" t="s">
        <v>78</v>
      </c>
      <c r="C67" s="34"/>
      <c r="D67" s="34"/>
      <c r="E67" s="50">
        <f>E62-E65</f>
        <v>-2470.0199999999986</v>
      </c>
      <c r="F67" s="33"/>
      <c r="H67" s="34"/>
      <c r="I67" s="50">
        <f>I62-I65</f>
        <v>0</v>
      </c>
      <c r="J67" s="43">
        <f>I67/340.75</f>
        <v>0</v>
      </c>
      <c r="K67" s="9"/>
      <c r="L67" s="9"/>
      <c r="M67" s="44">
        <f>M62-M65</f>
        <v>897905</v>
      </c>
      <c r="N67" s="9"/>
      <c r="O67" s="9"/>
      <c r="Q67" s="61"/>
      <c r="R67" s="61"/>
      <c r="S67" s="60"/>
      <c r="T67" s="60"/>
      <c r="U67" s="60"/>
      <c r="V67" s="60"/>
      <c r="W67" s="8"/>
    </row>
    <row r="68" spans="1:23" ht="12" thickTop="1">
      <c r="A68" s="7"/>
      <c r="O68" s="9"/>
      <c r="P68" s="60"/>
      <c r="Q68" s="61"/>
      <c r="R68" s="61"/>
      <c r="S68" s="60"/>
      <c r="T68" s="60"/>
      <c r="U68" s="60"/>
      <c r="V68" s="60"/>
      <c r="W68" s="8"/>
    </row>
    <row r="69" spans="1:23" ht="11.25">
      <c r="A69" s="7"/>
      <c r="O69" s="9"/>
      <c r="P69" s="60"/>
      <c r="Q69" s="61"/>
      <c r="R69" s="61"/>
      <c r="S69" s="60"/>
      <c r="W69" s="8"/>
    </row>
    <row r="70" spans="1:23" ht="11.25">
      <c r="A70" s="7"/>
      <c r="O70" s="9"/>
      <c r="W70" s="8"/>
    </row>
    <row r="71" spans="1:23" ht="11.25">
      <c r="A71" s="7"/>
      <c r="O71" s="9"/>
      <c r="W71" s="8"/>
    </row>
    <row r="72" spans="1:23" ht="11.25">
      <c r="A72" s="7"/>
      <c r="O72" s="9"/>
      <c r="W72" s="8"/>
    </row>
    <row r="73" spans="1:23" ht="11.25">
      <c r="A73" s="7"/>
      <c r="O73" s="9"/>
      <c r="W73" s="8"/>
    </row>
    <row r="74" spans="1:23" ht="12" thickBot="1">
      <c r="A74" s="63"/>
      <c r="B74" s="46"/>
      <c r="C74" s="64"/>
      <c r="D74" s="64"/>
      <c r="E74" s="64"/>
      <c r="F74" s="46"/>
      <c r="G74" s="45"/>
      <c r="H74" s="45"/>
      <c r="I74" s="45"/>
      <c r="J74" s="46"/>
      <c r="K74" s="46"/>
      <c r="L74" s="46"/>
      <c r="M74" s="46"/>
      <c r="N74" s="46"/>
      <c r="O74" s="46"/>
      <c r="P74" s="46"/>
      <c r="Q74" s="45"/>
      <c r="R74" s="45"/>
      <c r="S74" s="45"/>
      <c r="T74" s="46"/>
      <c r="U74" s="46"/>
      <c r="V74" s="46"/>
      <c r="W74" s="65"/>
    </row>
    <row r="75" spans="1:25" ht="12" thickTop="1">
      <c r="A75" s="9"/>
      <c r="B75" s="9"/>
      <c r="C75" s="10"/>
      <c r="D75" s="10"/>
      <c r="E75" s="10"/>
      <c r="F75" s="9"/>
      <c r="G75" s="11"/>
      <c r="H75" s="11"/>
      <c r="I75" s="11"/>
      <c r="J75" s="9"/>
      <c r="K75" s="9"/>
      <c r="L75" s="9"/>
      <c r="M75" s="9"/>
      <c r="N75" s="9"/>
      <c r="S75" s="11"/>
      <c r="T75" s="9"/>
      <c r="U75" s="9"/>
      <c r="V75" s="9"/>
      <c r="W75" s="9"/>
      <c r="X75" s="9"/>
      <c r="Y75" s="9"/>
    </row>
    <row r="77" spans="15:18" ht="11.25">
      <c r="O77" s="9"/>
      <c r="P77" s="9"/>
      <c r="Q77" s="11"/>
      <c r="R77" s="11"/>
    </row>
  </sheetData>
  <sheetProtection/>
  <mergeCells count="5">
    <mergeCell ref="B2:V2"/>
    <mergeCell ref="B3:V3"/>
    <mergeCell ref="G6:I6"/>
    <mergeCell ref="L6:N6"/>
    <mergeCell ref="C6:E6"/>
  </mergeCells>
  <printOptions horizontalCentered="1" verticalCentered="1"/>
  <pageMargins left="0" right="0.3937007874015748" top="0" bottom="0" header="0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Martin/s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TASOS_NS</dc:creator>
  <cp:keywords/>
  <dc:description/>
  <cp:lastModifiedBy>Sofia Mantafouni</cp:lastModifiedBy>
  <cp:lastPrinted>2015-03-17T09:37:37Z</cp:lastPrinted>
  <dcterms:created xsi:type="dcterms:W3CDTF">2000-05-13T13:51:34Z</dcterms:created>
  <dcterms:modified xsi:type="dcterms:W3CDTF">2015-05-29T08:37:23Z</dcterms:modified>
  <cp:category/>
  <cp:version/>
  <cp:contentType/>
  <cp:contentStatus/>
</cp:coreProperties>
</file>